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95" windowWidth="22695" windowHeight="736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K11" i="1"/>
  <c r="J11"/>
  <c r="I11"/>
  <c r="H11"/>
  <c r="G11"/>
  <c r="F11"/>
  <c r="E11"/>
  <c r="D10"/>
  <c r="E9"/>
  <c r="G9" s="1"/>
  <c r="G10" l="1"/>
  <c r="I9"/>
  <c r="E10"/>
  <c r="F9"/>
  <c r="F10" l="1"/>
  <c r="H9"/>
  <c r="I10"/>
  <c r="K9"/>
  <c r="K10" s="1"/>
  <c r="H10" l="1"/>
  <c r="J9"/>
  <c r="J10" s="1"/>
</calcChain>
</file>

<file path=xl/sharedStrings.xml><?xml version="1.0" encoding="utf-8"?>
<sst xmlns="http://schemas.openxmlformats.org/spreadsheetml/2006/main" count="31" uniqueCount="27">
  <si>
    <t xml:space="preserve">Таблица № 1 </t>
  </si>
  <si>
    <t>Территориальный аспект Прогноза социально-экономического развития Республики Саха (Якутия) на 2024-2026 годы</t>
  </si>
  <si>
    <t>№ стр.</t>
  </si>
  <si>
    <t>Наименование показателя</t>
  </si>
  <si>
    <t>Единица измерения</t>
  </si>
  <si>
    <t xml:space="preserve">2024 - прогноз </t>
  </si>
  <si>
    <t xml:space="preserve">2025 - прогноз </t>
  </si>
  <si>
    <t xml:space="preserve">2026 - прогноз </t>
  </si>
  <si>
    <t>Ответственные исполнители</t>
  </si>
  <si>
    <t>Отчет</t>
  </si>
  <si>
    <t>Оценка</t>
  </si>
  <si>
    <t>Вариант I</t>
  </si>
  <si>
    <t>Вариант II</t>
  </si>
  <si>
    <t xml:space="preserve">2. Малое предпринимательство </t>
  </si>
  <si>
    <t>Министерство предпринимательства, торговли и туризма РС(Я)</t>
  </si>
  <si>
    <t>2.1.</t>
  </si>
  <si>
    <t xml:space="preserve">Число субъектов малого и среднего предпринимательства, единиц  </t>
  </si>
  <si>
    <t>единиц</t>
  </si>
  <si>
    <t>2.2.</t>
  </si>
  <si>
    <t>Оборот продукции (услуг), производимых средними и малыми предприятиями, в том числе микропредприятиями и индивидуальными предпринимателями</t>
  </si>
  <si>
    <t>млн руб.</t>
  </si>
  <si>
    <t>2.3.</t>
  </si>
  <si>
    <t>Прирост оборота продукции и услуг, производимых малыми предприятиями, в том числе микропредприятиями и индивидуальными предпринимателями</t>
  </si>
  <si>
    <t>%  к предыдущему году</t>
  </si>
  <si>
    <t>2.4.</t>
  </si>
  <si>
    <t>Прирост количества субъектов малого и среднего предпринимательства, осуществляющих деятельность на территории Республики Саха (Якутия)</t>
  </si>
  <si>
    <t>% к предыдущему году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</si>
</sst>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_-* #,##0.00\ _₽_-;\-* #,##0.00\ _₽_-;_-* \-??\ _₽_-;_-@_-"/>
  </numFmts>
  <fonts count="9">
    <font>
      <sz val="11"/>
      <name val="Calibri"/>
    </font>
    <font>
      <sz val="12"/>
      <name val="XO Thames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b/>
      <i/>
      <sz val="12"/>
      <color rgb="FF000000"/>
      <name val="Times New Roman"/>
    </font>
    <font>
      <sz val="14"/>
      <name val="Times New Roman"/>
    </font>
    <font>
      <b/>
      <sz val="14"/>
      <name val="Times New Roman"/>
    </font>
    <font>
      <b/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</patternFill>
    </fill>
    <fill>
      <patternFill patternType="solid">
        <fgColor rgb="FFD7EBB7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1" fillId="0" borderId="0" xfId="0" applyFont="1"/>
    <xf numFmtId="0" fontId="0" fillId="0" borderId="0" xfId="0" applyFont="1" applyAlignment="1">
      <alignment wrapText="1"/>
    </xf>
    <xf numFmtId="0" fontId="2" fillId="2" borderId="0" xfId="0" applyNumberFormat="1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" fontId="2" fillId="2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H10" sqref="H10"/>
    </sheetView>
  </sheetViews>
  <sheetFormatPr defaultColWidth="10.7109375" defaultRowHeight="15"/>
  <cols>
    <col min="1" max="1" width="10.7109375" bestFit="1" customWidth="1"/>
    <col min="2" max="2" width="38" customWidth="1"/>
    <col min="3" max="11" width="10.7109375" bestFit="1" customWidth="1"/>
    <col min="12" max="12" width="47.85546875" customWidth="1"/>
    <col min="13" max="13" width="10.7109375" bestFit="1" customWidth="1"/>
  </cols>
  <sheetData>
    <row r="1" spans="1:13" s="1" customFormat="1" ht="15.75">
      <c r="A1" s="2"/>
      <c r="B1" s="3"/>
      <c r="C1" s="3"/>
      <c r="D1" s="3"/>
      <c r="E1" s="3"/>
      <c r="F1" s="3"/>
      <c r="G1" s="3"/>
      <c r="H1" s="23"/>
      <c r="I1" s="23"/>
      <c r="J1" s="3"/>
      <c r="K1" s="3"/>
      <c r="L1" s="23" t="s">
        <v>0</v>
      </c>
      <c r="M1" s="23"/>
    </row>
    <row r="2" spans="1:13" s="1" customFormat="1" ht="2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3"/>
      <c r="M2" s="3"/>
    </row>
    <row r="3" spans="1:13" s="1" customFormat="1" ht="15.7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3"/>
      <c r="M3" s="3"/>
    </row>
    <row r="4" spans="1:13" s="1" customFormat="1" ht="15.75">
      <c r="A4" s="19" t="s">
        <v>2</v>
      </c>
      <c r="B4" s="19" t="s">
        <v>3</v>
      </c>
      <c r="C4" s="19" t="s">
        <v>4</v>
      </c>
      <c r="D4" s="4">
        <v>2022</v>
      </c>
      <c r="E4" s="4">
        <v>2023</v>
      </c>
      <c r="F4" s="19" t="s">
        <v>5</v>
      </c>
      <c r="G4" s="22"/>
      <c r="H4" s="19" t="s">
        <v>6</v>
      </c>
      <c r="I4" s="22"/>
      <c r="J4" s="19" t="s">
        <v>7</v>
      </c>
      <c r="K4" s="22"/>
      <c r="L4" s="19" t="s">
        <v>8</v>
      </c>
      <c r="M4" s="3"/>
    </row>
    <row r="5" spans="1:13" s="1" customFormat="1" ht="31.5">
      <c r="A5" s="21"/>
      <c r="B5" s="21"/>
      <c r="C5" s="21"/>
      <c r="D5" s="4" t="s">
        <v>9</v>
      </c>
      <c r="E5" s="4" t="s">
        <v>10</v>
      </c>
      <c r="F5" s="4" t="s">
        <v>11</v>
      </c>
      <c r="G5" s="4" t="s">
        <v>12</v>
      </c>
      <c r="H5" s="4" t="s">
        <v>11</v>
      </c>
      <c r="I5" s="4" t="s">
        <v>12</v>
      </c>
      <c r="J5" s="4" t="s">
        <v>11</v>
      </c>
      <c r="K5" s="4" t="s">
        <v>12</v>
      </c>
      <c r="L5" s="20"/>
      <c r="M5" s="3"/>
    </row>
    <row r="6" spans="1:13" s="1" customFormat="1" ht="15.7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21"/>
      <c r="M6" s="3"/>
    </row>
    <row r="7" spans="1:13" s="1" customFormat="1" ht="15.75">
      <c r="A7" s="16" t="s">
        <v>13</v>
      </c>
      <c r="B7" s="17"/>
      <c r="C7" s="17"/>
      <c r="D7" s="17"/>
      <c r="E7" s="17"/>
      <c r="F7" s="17"/>
      <c r="G7" s="17"/>
      <c r="H7" s="17"/>
      <c r="I7" s="17"/>
      <c r="J7" s="17"/>
      <c r="K7" s="18"/>
      <c r="L7" s="13" t="s">
        <v>14</v>
      </c>
      <c r="M7" s="3"/>
    </row>
    <row r="8" spans="1:13" s="1" customFormat="1" ht="56.25">
      <c r="A8" s="5" t="s">
        <v>15</v>
      </c>
      <c r="B8" s="6" t="s">
        <v>16</v>
      </c>
      <c r="C8" s="7" t="s">
        <v>17</v>
      </c>
      <c r="D8" s="8">
        <v>347</v>
      </c>
      <c r="E8" s="8">
        <v>368</v>
      </c>
      <c r="F8" s="8">
        <v>374</v>
      </c>
      <c r="G8" s="8">
        <v>395</v>
      </c>
      <c r="H8" s="8">
        <v>416</v>
      </c>
      <c r="I8" s="8">
        <v>462</v>
      </c>
      <c r="J8" s="8">
        <v>463</v>
      </c>
      <c r="K8" s="8">
        <v>508</v>
      </c>
      <c r="L8" s="14"/>
      <c r="M8" s="3"/>
    </row>
    <row r="9" spans="1:13" s="1" customFormat="1" ht="112.5">
      <c r="A9" s="5" t="s">
        <v>18</v>
      </c>
      <c r="B9" s="6" t="s">
        <v>19</v>
      </c>
      <c r="C9" s="7" t="s">
        <v>20</v>
      </c>
      <c r="D9" s="9">
        <v>296.2</v>
      </c>
      <c r="E9" s="9">
        <f>D9*104.5/100</f>
        <v>309.529</v>
      </c>
      <c r="F9" s="10">
        <f>E9*103.9/100</f>
        <v>321.60063100000002</v>
      </c>
      <c r="G9" s="10">
        <f>E9*104/100</f>
        <v>321.91016000000002</v>
      </c>
      <c r="H9" s="10">
        <f>F9*103.6/100</f>
        <v>333.17825371600003</v>
      </c>
      <c r="I9" s="10">
        <f>G9*104/100</f>
        <v>334.78656640000003</v>
      </c>
      <c r="J9" s="10">
        <f>H9*105/100</f>
        <v>349.83716640180006</v>
      </c>
      <c r="K9" s="10">
        <f>I9*105.1/100</f>
        <v>351.86068128639999</v>
      </c>
      <c r="L9" s="14"/>
      <c r="M9" s="3"/>
    </row>
    <row r="10" spans="1:13" s="1" customFormat="1" ht="112.5">
      <c r="A10" s="11" t="s">
        <v>21</v>
      </c>
      <c r="B10" s="6" t="s">
        <v>22</v>
      </c>
      <c r="C10" s="7" t="s">
        <v>23</v>
      </c>
      <c r="D10" s="9">
        <f>D9/270.3*100</f>
        <v>109.58194598594153</v>
      </c>
      <c r="E10" s="9">
        <f>E9/293.28*100</f>
        <v>105.54043917075833</v>
      </c>
      <c r="F10" s="9">
        <f>F9/318.2*100</f>
        <v>101.06870867379007</v>
      </c>
      <c r="G10" s="9">
        <f>G9/316.74*100</f>
        <v>101.63230409799837</v>
      </c>
      <c r="H10" s="9">
        <f>H9/325.78*100</f>
        <v>102.27093551353677</v>
      </c>
      <c r="I10" s="9">
        <f>I9/326.73*100</f>
        <v>102.46581777002419</v>
      </c>
      <c r="J10" s="9">
        <f>J9/342.07*100</f>
        <v>102.27063653690766</v>
      </c>
      <c r="K10" s="9">
        <f>K9/339.8*100</f>
        <v>103.54934705309005</v>
      </c>
      <c r="L10" s="14"/>
      <c r="M10" s="3"/>
    </row>
    <row r="11" spans="1:13" s="1" customFormat="1" ht="112.5">
      <c r="A11" s="5" t="s">
        <v>24</v>
      </c>
      <c r="B11" s="6" t="s">
        <v>25</v>
      </c>
      <c r="C11" s="7" t="s">
        <v>26</v>
      </c>
      <c r="D11" s="12">
        <v>100</v>
      </c>
      <c r="E11" s="8">
        <f>E8/D8*100</f>
        <v>106.05187319884726</v>
      </c>
      <c r="F11" s="8">
        <f>F8/E8*100</f>
        <v>101.63043478260869</v>
      </c>
      <c r="G11" s="8">
        <f>G8/F8*100</f>
        <v>105.61497326203208</v>
      </c>
      <c r="H11" s="8">
        <f>H8/F8*100</f>
        <v>111.22994652406418</v>
      </c>
      <c r="I11" s="8">
        <f>I8/G8*100</f>
        <v>116.96202531645569</v>
      </c>
      <c r="J11" s="8">
        <f>J8/H8*100</f>
        <v>111.29807692307692</v>
      </c>
      <c r="K11" s="8">
        <f>K8/I8*100</f>
        <v>109.95670995670996</v>
      </c>
      <c r="L11" s="15"/>
      <c r="M11" s="3"/>
    </row>
  </sheetData>
  <mergeCells count="13">
    <mergeCell ref="A3:K3"/>
    <mergeCell ref="A2:K2"/>
    <mergeCell ref="L1:M1"/>
    <mergeCell ref="H1:I1"/>
    <mergeCell ref="L7:L11"/>
    <mergeCell ref="A7:K7"/>
    <mergeCell ref="L4:L6"/>
    <mergeCell ref="J4:K4"/>
    <mergeCell ref="H4:I4"/>
    <mergeCell ref="F4:G4"/>
    <mergeCell ref="C4:C5"/>
    <mergeCell ref="B4:B5"/>
    <mergeCell ref="A4:A5"/>
  </mergeCells>
  <pageMargins left="0.79000002145767201" right="0.79000002145767201" top="0.79000002145767201" bottom="0.79000002145767201" header="0.19680555164814001" footer="0.196805551648140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MyOffice-CoreFramework-Linux/26-1013.725.7203.647.3@RELEASE-DESKTOP-YERBA-RC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О.Г Федотова</dc:creator>
  <cp:lastModifiedBy>О.Г Федотова</cp:lastModifiedBy>
  <dcterms:created xsi:type="dcterms:W3CDTF">2023-06-14T05:35:30Z</dcterms:created>
  <dcterms:modified xsi:type="dcterms:W3CDTF">2023-06-14T05:35:30Z</dcterms:modified>
</cp:coreProperties>
</file>